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Лист1" sheetId="1" r:id="rId1"/>
    <sheet name="Лист2" sheetId="2" r:id="rId2"/>
    <sheet name="2017" sheetId="3" r:id="rId3"/>
  </sheets>
  <definedNames/>
  <calcPr fullCalcOnLoad="1"/>
</workbook>
</file>

<file path=xl/sharedStrings.xml><?xml version="1.0" encoding="utf-8"?>
<sst xmlns="http://schemas.openxmlformats.org/spreadsheetml/2006/main" count="92" uniqueCount="91">
  <si>
    <t xml:space="preserve">                                                                          на 2012 год</t>
  </si>
  <si>
    <t>( тыс.руб.)</t>
  </si>
  <si>
    <t>Код бюджетной классификации</t>
  </si>
  <si>
    <t>Доходный источник</t>
  </si>
  <si>
    <t>НАЛОГОВЫЕ ДОХОДЫ</t>
  </si>
  <si>
    <t>Налог на доходы физических лиц с доходов, полученных  физическими лицами в соответствии  со статьей 228 Налогового Кодекса Российской Федерации</t>
  </si>
  <si>
    <t>Единый налог, взимаемый в связи с применением упрощенной системы налогообложения</t>
  </si>
  <si>
    <t>Единый налог, взимаемый с налогоплательщиков, выбравших в качестве объекта налогообложения доходы</t>
  </si>
  <si>
    <t>Единый 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</si>
  <si>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</si>
  <si>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</si>
  <si>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</si>
  <si>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</si>
  <si>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</si>
  <si>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</si>
  <si>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</si>
  <si>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</si>
  <si>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 xml:space="preserve"> ВСЕГО  ДОХОДОВ</t>
  </si>
  <si>
    <t>1 03 00000 00 0000 000</t>
  </si>
  <si>
    <t xml:space="preserve"> 1 01 02030 01 0000 110</t>
  </si>
  <si>
    <t xml:space="preserve"> 1 01 02020 01 0000 110</t>
  </si>
  <si>
    <t xml:space="preserve"> 1 01 02010 01 0000 110 </t>
  </si>
  <si>
    <t xml:space="preserve"> 1 01 02000 01 0000 110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</si>
  <si>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</si>
  <si>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</si>
  <si>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</si>
  <si>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</si>
  <si>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</si>
  <si>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1 03 02000 01 0000 000</t>
  </si>
  <si>
    <t>1 03 02240 01 0000 110</t>
  </si>
  <si>
    <t>1 03 02250 01 0000 110</t>
  </si>
  <si>
    <t xml:space="preserve"> 1 05 00000 00 0000 110</t>
  </si>
  <si>
    <t>1.05 01000 00 0000 110</t>
  </si>
  <si>
    <t xml:space="preserve"> 1 05 01011 01 0000 110</t>
  </si>
  <si>
    <t xml:space="preserve"> 1 05 01021 01 0000 110</t>
  </si>
  <si>
    <t xml:space="preserve"> 1 05 02000 02 0000 110</t>
  </si>
  <si>
    <t xml:space="preserve"> 1 05 03000 01 0000 110</t>
  </si>
  <si>
    <t xml:space="preserve">Налог на доходы физических лиц с доходов, источником которых является  налоговый агент, за исключением доходов, в отношении которых исчисление и уплата налога осуществляется в соответствии  со статьями 227,227.1 и 228 Налогового Кодекса Российской Федерации. </t>
  </si>
  <si>
    <t>Налог на доходы физических лиц с доходов,  полученных от осуществления деятельности физическими лицами, зарегистрированными в качестве 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 в соответствии  со статьей 227 Налогового Кодекса Российской Федерации</t>
  </si>
  <si>
    <t>Налоги на товары (работы, услуги), реализуемые на территории Российской Федерации</t>
  </si>
  <si>
    <t>1 06 00000 00 0000 110</t>
  </si>
  <si>
    <t>1 06 01000 00 0000 110</t>
  </si>
  <si>
    <t>Налог на имущество физических лиц</t>
  </si>
  <si>
    <t>1 06 02000 00 0000 110</t>
  </si>
  <si>
    <t>Налог на имущество организаций</t>
  </si>
  <si>
    <t xml:space="preserve"> 1 08 00000 00 0000 110</t>
  </si>
  <si>
    <t xml:space="preserve"> 1 08 03010  01 0000 110</t>
  </si>
  <si>
    <t>1 06 06000  00 0000 110</t>
  </si>
  <si>
    <t>Земельный налог</t>
  </si>
  <si>
    <t>1 06 06030 00 0000 110</t>
  </si>
  <si>
    <t>1 06 06040 00 0000 110</t>
  </si>
  <si>
    <t>Земельный налог с физических лиц</t>
  </si>
  <si>
    <t>Налог на имущество</t>
  </si>
  <si>
    <t>Налог на доходы физических лиц</t>
  </si>
  <si>
    <t>Налог на совокупный доход</t>
  </si>
  <si>
    <t>Государственная пошлина и сборы</t>
  </si>
  <si>
    <t>1 11 00000 00 0000 000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</si>
  <si>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</si>
  <si>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</si>
  <si>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1 11 05034 04 0000 120</t>
  </si>
  <si>
    <t xml:space="preserve"> 1 11 05024 04 0000 120</t>
  </si>
  <si>
    <t xml:space="preserve"> 1 12 00000 00 0000 000</t>
  </si>
  <si>
    <t xml:space="preserve"> 1 12 01000 01 0000 120 </t>
  </si>
  <si>
    <t xml:space="preserve"> 1 14 00000 00 0000 000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</si>
  <si>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</si>
  <si>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1 14 02043 04 0000 410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</si>
  <si>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</si>
  <si>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1 14 06024 04 0000 430</t>
  </si>
  <si>
    <t xml:space="preserve"> 1 16 00000 00 0000 000</t>
  </si>
  <si>
    <t>1 17 00000 00 0000 000</t>
  </si>
  <si>
    <t>Прочие неналоговые доходы</t>
  </si>
  <si>
    <t>Штрафы, санкции, возмещение ущерба</t>
  </si>
  <si>
    <t xml:space="preserve">Земельный налог с организаций </t>
  </si>
  <si>
    <t>Исполнение налоговых и неналоговых доходов бюджета                                                                                                                                                                                                                 МО "Зеленоградский  городской округ"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</si>
  <si>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</si>
  <si>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</si>
  <si>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1 05 01050 01 0000 110</t>
  </si>
  <si>
    <t>Минимальный налог</t>
  </si>
  <si>
    <t>Налог, взимаемый в связи с применением патентной системы налогооблажения</t>
  </si>
  <si>
    <t>1 05 04000 01 0000 110</t>
  </si>
  <si>
    <t xml:space="preserve">ДОХОДЫ ОТ ОКАЗАНИЯ ПЛАТНЫХ УСЛУГ (РАБОТ) И КОМПЕНСАЦИИ ЗАТРАТ ГОСУДАРСТВА </t>
  </si>
  <si>
    <t>1 13 00000 00 0000 000</t>
  </si>
  <si>
    <t>Доходы от оказания  платных услуг (работ)</t>
  </si>
  <si>
    <t>1 13 01000 00 0000 130</t>
  </si>
  <si>
    <t>Утвержденный план на 2017г.</t>
  </si>
  <si>
    <t>Исполнение на 01.10.2017г.</t>
  </si>
  <si>
    <t>на 01.10.2017г.</t>
  </si>
  <si>
    <t>1 09 00000 00 0000 110</t>
  </si>
  <si>
    <t>1 09 04052 04 0000 110</t>
  </si>
  <si>
    <t>Прочие налоговые доходы</t>
  </si>
  <si>
    <t xml:space="preserve">Приложение №1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МО "Зеленоградский городской округ" от "18"октября 2017г. №3001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</si>
</sst>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?"/>
  </numFmts>
  <fonts count="44">
    <font>
      <sz val="10"/>
      <name val="Arial"/>
      <family val="0"/>
    </font>
    <font>
      <sz val="11"/>
      <name val="Times New Roman"/>
      <family val="1"/>
    </font>
    <font>
      <b/>
      <sz val="11"/>
      <name val="Arial Cyr"/>
      <family val="0"/>
    </font>
    <font>
      <b/>
      <sz val="11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 applyProtection="1">
      <alignment horizontal="left" vertical="center" wrapText="1"/>
      <protection locked="0"/>
    </xf>
    <xf numFmtId="181" fontId="7" fillId="0" borderId="10" xfId="0" applyNumberFormat="1" applyFont="1" applyBorder="1" applyAlignment="1">
      <alignment vertical="center" wrapText="1"/>
    </xf>
    <xf numFmtId="181" fontId="5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vertical="center" wrapText="1"/>
    </xf>
    <xf numFmtId="0" fontId="7" fillId="33" borderId="10" xfId="0" applyFont="1" applyFill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49" fontId="7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180" fontId="5" fillId="0" borderId="10" xfId="0" applyNumberFormat="1" applyFont="1" applyBorder="1" applyAlignment="1">
      <alignment horizontal="right" vertical="center" wrapText="1"/>
    </xf>
    <xf numFmtId="180" fontId="3" fillId="0" borderId="10" xfId="58" applyNumberFormat="1" applyFont="1" applyBorder="1" applyAlignment="1">
      <alignment horizontal="right" vertical="center"/>
    </xf>
    <xf numFmtId="180" fontId="7" fillId="0" borderId="10" xfId="58" applyNumberFormat="1" applyFont="1" applyBorder="1" applyAlignment="1">
      <alignment horizontal="right" vertical="center"/>
    </xf>
    <xf numFmtId="180" fontId="5" fillId="0" borderId="10" xfId="58" applyNumberFormat="1" applyFont="1" applyBorder="1" applyAlignment="1">
      <alignment horizontal="right" vertical="center"/>
    </xf>
    <xf numFmtId="180" fontId="5" fillId="0" borderId="10" xfId="0" applyNumberFormat="1" applyFont="1" applyBorder="1" applyAlignment="1">
      <alignment horizontal="right" vertical="center"/>
    </xf>
    <xf numFmtId="180" fontId="7" fillId="0" borderId="10" xfId="0" applyNumberFormat="1" applyFont="1" applyBorder="1" applyAlignment="1">
      <alignment horizontal="right" vertical="center"/>
    </xf>
    <xf numFmtId="180" fontId="7" fillId="0" borderId="10" xfId="58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0" fillId="0" borderId="0" xfId="0" applyAlignment="1">
      <alignment/>
    </xf>
    <xf numFmtId="0" fontId="8" fillId="0" borderId="0" xfId="0" applyFont="1" applyAlignment="1">
      <alignment/>
    </xf>
    <xf numFmtId="180" fontId="0" fillId="0" borderId="0" xfId="0" applyNumberFormat="1" applyAlignment="1">
      <alignment/>
    </xf>
    <xf numFmtId="180" fontId="5" fillId="0" borderId="10" xfId="58" applyNumberFormat="1" applyFont="1" applyBorder="1" applyAlignment="1">
      <alignment vertic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9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01"/>
  <sheetViews>
    <sheetView tabSelected="1" zoomScalePageLayoutView="0" workbookViewId="0" topLeftCell="A1">
      <selection activeCell="A9" sqref="A9:E9"/>
    </sheetView>
  </sheetViews>
  <sheetFormatPr defaultColWidth="9.140625" defaultRowHeight="12.75"/>
  <cols>
    <col min="1" max="1" width="29.421875" style="0" customWidth="1"/>
    <col min="2" max="2" width="39.421875" style="0" customWidth="1"/>
    <col min="3" max="3" width="16.28125" style="26" customWidth="1"/>
    <col min="4" max="4" width="7.00390625" style="0" hidden="1" customWidth="1"/>
    <col min="5" max="5" width="14.00390625" style="0" customWidth="1"/>
  </cols>
  <sheetData>
    <row r="2" spans="1:5" ht="12.75">
      <c r="A2" s="38"/>
      <c r="B2" s="38"/>
      <c r="C2" s="44" t="s">
        <v>90</v>
      </c>
      <c r="D2" s="45"/>
      <c r="E2" s="45"/>
    </row>
    <row r="3" spans="1:5" ht="12.75">
      <c r="A3" s="38"/>
      <c r="B3" s="37"/>
      <c r="C3" s="45"/>
      <c r="D3" s="45"/>
      <c r="E3" s="45"/>
    </row>
    <row r="4" spans="1:5" ht="12.75">
      <c r="A4" s="38"/>
      <c r="B4" s="19"/>
      <c r="C4" s="45"/>
      <c r="D4" s="45"/>
      <c r="E4" s="45"/>
    </row>
    <row r="5" spans="1:5" ht="12.75">
      <c r="A5" s="38"/>
      <c r="B5" s="35"/>
      <c r="C5" s="45"/>
      <c r="D5" s="45"/>
      <c r="E5" s="45"/>
    </row>
    <row r="6" spans="1:5" ht="29.25" customHeight="1">
      <c r="A6" s="38"/>
      <c r="B6" s="36"/>
      <c r="C6" s="45"/>
      <c r="D6" s="45"/>
      <c r="E6" s="45"/>
    </row>
    <row r="7" spans="1:5" ht="12.75">
      <c r="A7" s="38"/>
      <c r="B7" s="18"/>
      <c r="C7" s="23"/>
      <c r="D7" s="18"/>
      <c r="E7" s="18"/>
    </row>
    <row r="8" spans="2:3" ht="15">
      <c r="B8" s="1"/>
      <c r="C8" s="24"/>
    </row>
    <row r="9" spans="1:5" ht="33" customHeight="1">
      <c r="A9" s="42" t="s">
        <v>73</v>
      </c>
      <c r="B9" s="43"/>
      <c r="C9" s="43"/>
      <c r="D9" s="43"/>
      <c r="E9" s="43"/>
    </row>
    <row r="10" spans="1:3" ht="15">
      <c r="A10" s="2" t="s">
        <v>0</v>
      </c>
      <c r="B10" s="3" t="s">
        <v>86</v>
      </c>
      <c r="C10" s="25"/>
    </row>
    <row r="11" spans="1:5" ht="15.75">
      <c r="A11" s="4"/>
      <c r="B11" s="5"/>
      <c r="E11" s="34" t="s">
        <v>1</v>
      </c>
    </row>
    <row r="12" spans="1:5" ht="42.75">
      <c r="A12" s="6" t="s">
        <v>2</v>
      </c>
      <c r="B12" s="7" t="s">
        <v>3</v>
      </c>
      <c r="C12" s="7" t="s">
        <v>84</v>
      </c>
      <c r="E12" s="7" t="s">
        <v>85</v>
      </c>
    </row>
    <row r="13" spans="1:5" ht="15.75">
      <c r="A13" s="6"/>
      <c r="B13" s="8" t="s">
        <v>4</v>
      </c>
      <c r="C13" s="27">
        <f>C14+C18+C24+C32+C35+C38</f>
        <v>274300</v>
      </c>
      <c r="D13" s="27">
        <f>D14+D18+D24+D32+D35+D38</f>
        <v>0</v>
      </c>
      <c r="E13" s="27">
        <f>E14+E18+E24+E32+E35+E38+E40</f>
        <v>203791.1035</v>
      </c>
    </row>
    <row r="14" spans="1:5" ht="15.75">
      <c r="A14" s="21" t="s">
        <v>22</v>
      </c>
      <c r="B14" s="12" t="s">
        <v>53</v>
      </c>
      <c r="C14" s="28">
        <f>SUM(C15:C17)</f>
        <v>169400</v>
      </c>
      <c r="D14" s="28">
        <f>SUM(D15:D17)</f>
        <v>0</v>
      </c>
      <c r="E14" s="30">
        <f>SUM(E15:E17)</f>
        <v>112113.49573</v>
      </c>
    </row>
    <row r="15" spans="1:5" ht="138" customHeight="1">
      <c r="A15" s="21" t="s">
        <v>21</v>
      </c>
      <c r="B15" s="9" t="s">
        <v>37</v>
      </c>
      <c r="C15" s="29">
        <v>164900</v>
      </c>
      <c r="E15" s="32">
        <v>107572.48551</v>
      </c>
    </row>
    <row r="16" spans="1:5" ht="219.75" customHeight="1">
      <c r="A16" s="21" t="s">
        <v>20</v>
      </c>
      <c r="B16" s="10" t="s">
        <v>38</v>
      </c>
      <c r="C16" s="29">
        <v>1074</v>
      </c>
      <c r="E16" s="32">
        <v>1301.37908</v>
      </c>
    </row>
    <row r="17" spans="1:5" ht="78.75">
      <c r="A17" s="21" t="s">
        <v>19</v>
      </c>
      <c r="B17" s="10" t="s">
        <v>5</v>
      </c>
      <c r="C17" s="29">
        <v>3426</v>
      </c>
      <c r="E17" s="32">
        <v>3239.63114</v>
      </c>
    </row>
    <row r="18" spans="1:5" ht="47.25">
      <c r="A18" s="22" t="s">
        <v>18</v>
      </c>
      <c r="B18" s="11" t="s">
        <v>39</v>
      </c>
      <c r="C18" s="30">
        <f>C19</f>
        <v>14500</v>
      </c>
      <c r="D18" s="30">
        <f>D19</f>
        <v>0</v>
      </c>
      <c r="E18" s="30">
        <f>E19</f>
        <v>9883.05926</v>
      </c>
    </row>
    <row r="19" spans="1:5" ht="47.25">
      <c r="A19" s="22" t="s">
        <v>28</v>
      </c>
      <c r="B19" s="17" t="s">
        <v>25</v>
      </c>
      <c r="C19" s="30">
        <f>SUM(C20:C22)</f>
        <v>14500</v>
      </c>
      <c r="D19" s="30">
        <f>SUM(D20:D22)</f>
        <v>0</v>
      </c>
      <c r="E19" s="30">
        <f>SUM(E20:E23)</f>
        <v>9883.05926</v>
      </c>
    </row>
    <row r="20" spans="1:5" ht="126">
      <c r="A20" s="21" t="s">
        <v>23</v>
      </c>
      <c r="B20" s="16" t="s">
        <v>24</v>
      </c>
      <c r="C20" s="29">
        <v>4873</v>
      </c>
      <c r="E20" s="32">
        <v>3996.31542</v>
      </c>
    </row>
    <row r="21" spans="1:5" ht="157.5">
      <c r="A21" s="21" t="s">
        <v>29</v>
      </c>
      <c r="B21" s="16" t="s">
        <v>26</v>
      </c>
      <c r="C21" s="29">
        <v>78</v>
      </c>
      <c r="E21" s="32">
        <v>42.3964</v>
      </c>
    </row>
    <row r="22" spans="1:5" ht="126">
      <c r="A22" s="21" t="s">
        <v>30</v>
      </c>
      <c r="B22" s="16" t="s">
        <v>27</v>
      </c>
      <c r="C22" s="29">
        <v>9549</v>
      </c>
      <c r="E22" s="32">
        <v>6671.3706</v>
      </c>
    </row>
    <row r="23" spans="1:5" ht="126">
      <c r="A23" s="21" t="s">
        <v>74</v>
      </c>
      <c r="B23" s="16" t="s">
        <v>75</v>
      </c>
      <c r="C23" s="29"/>
      <c r="E23" s="32">
        <v>-827.02316</v>
      </c>
    </row>
    <row r="24" spans="1:5" ht="15.75">
      <c r="A24" s="21" t="s">
        <v>31</v>
      </c>
      <c r="B24" s="12" t="s">
        <v>54</v>
      </c>
      <c r="C24" s="31">
        <f>SUM(C25+C29+C30)</f>
        <v>42600</v>
      </c>
      <c r="D24" s="31">
        <f>SUM(D25+D29+D30)</f>
        <v>0</v>
      </c>
      <c r="E24" s="31">
        <f>SUM(E25+E29+E30+E31)</f>
        <v>41327.64044</v>
      </c>
    </row>
    <row r="25" spans="1:5" ht="47.25">
      <c r="A25" s="21" t="s">
        <v>32</v>
      </c>
      <c r="B25" s="12" t="s">
        <v>6</v>
      </c>
      <c r="C25" s="31">
        <f>SUM(C26:C27)</f>
        <v>15000</v>
      </c>
      <c r="D25" s="31">
        <f>SUM(D26:D27)</f>
        <v>0</v>
      </c>
      <c r="E25" s="31">
        <f>SUM(E26:E28)</f>
        <v>17892.754979999998</v>
      </c>
    </row>
    <row r="26" spans="1:5" ht="63">
      <c r="A26" s="21" t="s">
        <v>33</v>
      </c>
      <c r="B26" s="13" t="s">
        <v>7</v>
      </c>
      <c r="C26" s="32">
        <v>9195</v>
      </c>
      <c r="E26" s="32">
        <v>10139.13549</v>
      </c>
    </row>
    <row r="27" spans="1:5" ht="78.75">
      <c r="A27" s="21" t="s">
        <v>34</v>
      </c>
      <c r="B27" s="13" t="s">
        <v>8</v>
      </c>
      <c r="C27" s="29">
        <v>5805</v>
      </c>
      <c r="E27" s="32">
        <v>7816.25018</v>
      </c>
    </row>
    <row r="28" spans="1:5" ht="15.75">
      <c r="A28" s="21" t="s">
        <v>76</v>
      </c>
      <c r="B28" s="13" t="s">
        <v>77</v>
      </c>
      <c r="C28" s="29"/>
      <c r="E28" s="32">
        <v>-62.63069</v>
      </c>
    </row>
    <row r="29" spans="1:5" ht="31.5">
      <c r="A29" s="22" t="s">
        <v>35</v>
      </c>
      <c r="B29" s="12" t="s">
        <v>9</v>
      </c>
      <c r="C29" s="30">
        <v>17500</v>
      </c>
      <c r="D29" s="39"/>
      <c r="E29" s="31">
        <v>12950.52683</v>
      </c>
    </row>
    <row r="30" spans="1:5" ht="31.5">
      <c r="A30" s="22" t="s">
        <v>36</v>
      </c>
      <c r="B30" s="12" t="s">
        <v>10</v>
      </c>
      <c r="C30" s="30">
        <v>10100</v>
      </c>
      <c r="D30" s="39"/>
      <c r="E30" s="31">
        <v>9036.49933</v>
      </c>
    </row>
    <row r="31" spans="1:5" ht="47.25">
      <c r="A31" s="22" t="s">
        <v>79</v>
      </c>
      <c r="B31" s="12" t="s">
        <v>78</v>
      </c>
      <c r="C31" s="30"/>
      <c r="D31" s="39"/>
      <c r="E31" s="31">
        <v>1447.8593</v>
      </c>
    </row>
    <row r="32" spans="1:6" ht="15.75">
      <c r="A32" s="22" t="s">
        <v>40</v>
      </c>
      <c r="B32" s="12" t="s">
        <v>52</v>
      </c>
      <c r="C32" s="30">
        <f>C33+C34</f>
        <v>13300</v>
      </c>
      <c r="D32" s="30">
        <f>D33+D34</f>
        <v>0</v>
      </c>
      <c r="E32" s="30">
        <f>E33+E34</f>
        <v>14226.54652</v>
      </c>
      <c r="F32" s="40"/>
    </row>
    <row r="33" spans="1:5" s="20" customFormat="1" ht="15.75">
      <c r="A33" s="21" t="s">
        <v>41</v>
      </c>
      <c r="B33" s="13" t="s">
        <v>42</v>
      </c>
      <c r="C33" s="29">
        <v>3300</v>
      </c>
      <c r="E33" s="32">
        <v>2073.74366</v>
      </c>
    </row>
    <row r="34" spans="1:5" ht="15.75">
      <c r="A34" s="21" t="s">
        <v>43</v>
      </c>
      <c r="B34" s="13" t="s">
        <v>44</v>
      </c>
      <c r="C34" s="29">
        <v>10000</v>
      </c>
      <c r="E34" s="32">
        <v>12152.80286</v>
      </c>
    </row>
    <row r="35" spans="1:6" ht="15.75">
      <c r="A35" s="22" t="s">
        <v>47</v>
      </c>
      <c r="B35" s="12" t="s">
        <v>48</v>
      </c>
      <c r="C35" s="30">
        <f>C36+C37</f>
        <v>30000</v>
      </c>
      <c r="D35" s="30">
        <f>D36+D37</f>
        <v>0</v>
      </c>
      <c r="E35" s="30">
        <f>E36+E37</f>
        <v>23090.23016</v>
      </c>
      <c r="F35" s="40"/>
    </row>
    <row r="36" spans="1:5" ht="15.75">
      <c r="A36" s="21" t="s">
        <v>49</v>
      </c>
      <c r="B36" s="13" t="s">
        <v>72</v>
      </c>
      <c r="C36" s="29">
        <v>25680</v>
      </c>
      <c r="E36" s="32">
        <v>15768.98293</v>
      </c>
    </row>
    <row r="37" spans="1:5" ht="15.75">
      <c r="A37" s="21" t="s">
        <v>50</v>
      </c>
      <c r="B37" s="13" t="s">
        <v>51</v>
      </c>
      <c r="C37" s="29">
        <v>4320</v>
      </c>
      <c r="E37" s="32">
        <v>7321.24723</v>
      </c>
    </row>
    <row r="38" spans="1:5" ht="15.75">
      <c r="A38" s="22" t="s">
        <v>45</v>
      </c>
      <c r="B38" s="12" t="s">
        <v>55</v>
      </c>
      <c r="C38" s="30">
        <f>SUM(C39:C39)</f>
        <v>4500</v>
      </c>
      <c r="D38" s="30">
        <f>SUM(D39:D39)</f>
        <v>0</v>
      </c>
      <c r="E38" s="30">
        <f>SUM(E39:E39)</f>
        <v>3149.02737</v>
      </c>
    </row>
    <row r="39" spans="1:5" ht="78.75">
      <c r="A39" s="21" t="s">
        <v>46</v>
      </c>
      <c r="B39" s="13" t="s">
        <v>11</v>
      </c>
      <c r="C39" s="29">
        <v>4500</v>
      </c>
      <c r="E39" s="32">
        <v>3149.02737</v>
      </c>
    </row>
    <row r="40" spans="1:5" ht="15.75">
      <c r="A40" s="22" t="s">
        <v>87</v>
      </c>
      <c r="B40" s="12" t="s">
        <v>89</v>
      </c>
      <c r="C40" s="30"/>
      <c r="D40" s="39"/>
      <c r="E40" s="31">
        <f>E41</f>
        <v>1.10402</v>
      </c>
    </row>
    <row r="41" spans="1:5" ht="15.75">
      <c r="A41" s="21" t="s">
        <v>88</v>
      </c>
      <c r="B41" s="13" t="s">
        <v>89</v>
      </c>
      <c r="C41" s="29"/>
      <c r="E41" s="32">
        <v>1.10402</v>
      </c>
    </row>
    <row r="42" spans="1:5" ht="15.75">
      <c r="A42" s="21"/>
      <c r="B42" s="14" t="s">
        <v>12</v>
      </c>
      <c r="C42" s="30">
        <f>C43+C46+C50+C53+C54</f>
        <v>168400</v>
      </c>
      <c r="D42" s="30">
        <f>D43+D46+D50+D53+D54</f>
        <v>0</v>
      </c>
      <c r="E42" s="41">
        <f>E43+E46+E50+E53+E54+E48</f>
        <v>208273.56416000004</v>
      </c>
    </row>
    <row r="43" spans="1:5" ht="78.75">
      <c r="A43" s="21" t="s">
        <v>56</v>
      </c>
      <c r="B43" s="12" t="s">
        <v>13</v>
      </c>
      <c r="C43" s="30">
        <f>SUM(C44:C45)</f>
        <v>64900</v>
      </c>
      <c r="D43" s="30">
        <f>SUM(D44:D45)</f>
        <v>0</v>
      </c>
      <c r="E43" s="30">
        <f>SUM(E44:E45)</f>
        <v>51810.63119</v>
      </c>
    </row>
    <row r="44" spans="1:5" ht="126" customHeight="1">
      <c r="A44" s="21" t="s">
        <v>60</v>
      </c>
      <c r="B44" s="15" t="s">
        <v>57</v>
      </c>
      <c r="C44" s="33">
        <v>60100</v>
      </c>
      <c r="E44" s="32">
        <v>47914.01878</v>
      </c>
    </row>
    <row r="45" spans="1:5" ht="130.5" customHeight="1">
      <c r="A45" s="21" t="s">
        <v>59</v>
      </c>
      <c r="B45" s="10" t="s">
        <v>58</v>
      </c>
      <c r="C45" s="29">
        <v>4800</v>
      </c>
      <c r="E45" s="32">
        <v>3896.61241</v>
      </c>
    </row>
    <row r="46" spans="1:5" ht="31.5">
      <c r="A46" s="21" t="s">
        <v>61</v>
      </c>
      <c r="B46" s="12" t="s">
        <v>14</v>
      </c>
      <c r="C46" s="30">
        <f>SUM(C47)</f>
        <v>5500</v>
      </c>
      <c r="D46" s="30">
        <f>SUM(D47)</f>
        <v>0</v>
      </c>
      <c r="E46" s="30">
        <f>SUM(E47)</f>
        <v>2404.62131</v>
      </c>
    </row>
    <row r="47" spans="1:5" ht="31.5">
      <c r="A47" s="21" t="s">
        <v>62</v>
      </c>
      <c r="B47" s="13" t="s">
        <v>15</v>
      </c>
      <c r="C47" s="29">
        <v>5500</v>
      </c>
      <c r="E47" s="32">
        <v>2404.62131</v>
      </c>
    </row>
    <row r="48" spans="1:5" ht="63">
      <c r="A48" s="22" t="s">
        <v>81</v>
      </c>
      <c r="B48" s="12" t="s">
        <v>80</v>
      </c>
      <c r="C48" s="30"/>
      <c r="D48" s="39"/>
      <c r="E48" s="31">
        <f>E49</f>
        <v>49.116</v>
      </c>
    </row>
    <row r="49" spans="1:5" ht="31.5">
      <c r="A49" s="21" t="s">
        <v>83</v>
      </c>
      <c r="B49" s="13" t="s">
        <v>82</v>
      </c>
      <c r="C49" s="29"/>
      <c r="E49" s="32">
        <v>49.116</v>
      </c>
    </row>
    <row r="50" spans="1:5" ht="47.25">
      <c r="A50" s="21" t="s">
        <v>63</v>
      </c>
      <c r="B50" s="12" t="s">
        <v>16</v>
      </c>
      <c r="C50" s="30">
        <f>SUM(C51+C52)</f>
        <v>60000</v>
      </c>
      <c r="D50" s="30">
        <f>SUM(D51+D52)</f>
        <v>0</v>
      </c>
      <c r="E50" s="30">
        <f>SUM(E51+E52)</f>
        <v>103580.87210000001</v>
      </c>
    </row>
    <row r="51" spans="1:5" ht="174" customHeight="1">
      <c r="A51" s="21" t="s">
        <v>65</v>
      </c>
      <c r="B51" s="15" t="s">
        <v>64</v>
      </c>
      <c r="C51" s="29">
        <v>10000</v>
      </c>
      <c r="E51" s="32">
        <v>39250.25</v>
      </c>
    </row>
    <row r="52" spans="1:5" ht="92.25" customHeight="1">
      <c r="A52" s="21" t="s">
        <v>67</v>
      </c>
      <c r="B52" s="13" t="s">
        <v>66</v>
      </c>
      <c r="C52" s="29">
        <v>50000</v>
      </c>
      <c r="E52" s="32">
        <v>64330.6221</v>
      </c>
    </row>
    <row r="53" spans="1:5" ht="31.5">
      <c r="A53" s="22" t="s">
        <v>68</v>
      </c>
      <c r="B53" s="12" t="s">
        <v>71</v>
      </c>
      <c r="C53" s="30">
        <v>6000</v>
      </c>
      <c r="E53" s="32">
        <v>4713.72356</v>
      </c>
    </row>
    <row r="54" spans="1:5" ht="15.75">
      <c r="A54" s="22" t="s">
        <v>69</v>
      </c>
      <c r="B54" s="12" t="s">
        <v>70</v>
      </c>
      <c r="C54" s="30">
        <v>32000</v>
      </c>
      <c r="E54" s="32">
        <v>45714.6</v>
      </c>
    </row>
    <row r="55" spans="1:5" ht="15.75">
      <c r="A55" s="21"/>
      <c r="B55" s="12" t="s">
        <v>17</v>
      </c>
      <c r="C55" s="31">
        <f>C13+C42</f>
        <v>442700</v>
      </c>
      <c r="D55" s="31">
        <f>D13+D42</f>
        <v>0</v>
      </c>
      <c r="E55" s="31">
        <f>E13+E42</f>
        <v>412064.66766000004</v>
      </c>
    </row>
    <row r="56" ht="12.75">
      <c r="E56" s="26"/>
    </row>
    <row r="57" ht="12.75">
      <c r="E57" s="26"/>
    </row>
    <row r="58" ht="12.75">
      <c r="E58" s="26"/>
    </row>
    <row r="59" ht="12.75">
      <c r="E59" s="26"/>
    </row>
    <row r="60" ht="12.75">
      <c r="E60" s="26"/>
    </row>
    <row r="61" ht="12.75">
      <c r="E61" s="26"/>
    </row>
    <row r="62" ht="12.75">
      <c r="E62" s="26"/>
    </row>
    <row r="63" ht="12.75">
      <c r="E63" s="26"/>
    </row>
    <row r="64" ht="12.75">
      <c r="E64" s="26"/>
    </row>
    <row r="65" ht="12.75">
      <c r="E65" s="26"/>
    </row>
    <row r="66" ht="12.75">
      <c r="E66" s="26"/>
    </row>
    <row r="67" ht="12.75">
      <c r="E67" s="26"/>
    </row>
    <row r="68" ht="12.75">
      <c r="E68" s="26"/>
    </row>
    <row r="69" ht="12.75">
      <c r="E69" s="26"/>
    </row>
    <row r="70" ht="12.75">
      <c r="E70" s="26"/>
    </row>
    <row r="71" ht="12.75">
      <c r="E71" s="26"/>
    </row>
    <row r="72" ht="12.75">
      <c r="E72" s="26"/>
    </row>
    <row r="73" ht="12.75">
      <c r="E73" s="26"/>
    </row>
    <row r="74" ht="12.75">
      <c r="E74" s="26"/>
    </row>
    <row r="75" ht="12.75">
      <c r="E75" s="26"/>
    </row>
    <row r="76" ht="12.75">
      <c r="E76" s="26"/>
    </row>
    <row r="77" ht="12.75">
      <c r="E77" s="26"/>
    </row>
    <row r="78" ht="12.75">
      <c r="E78" s="26"/>
    </row>
    <row r="79" ht="12.75">
      <c r="E79" s="26"/>
    </row>
    <row r="80" ht="12.75">
      <c r="E80" s="26"/>
    </row>
    <row r="81" ht="12.75">
      <c r="E81" s="26"/>
    </row>
    <row r="82" ht="12.75">
      <c r="E82" s="26"/>
    </row>
    <row r="83" ht="12.75">
      <c r="E83" s="26"/>
    </row>
    <row r="84" ht="12.75">
      <c r="E84" s="26"/>
    </row>
    <row r="85" ht="12.75">
      <c r="E85" s="26"/>
    </row>
    <row r="86" ht="12.75">
      <c r="E86" s="26"/>
    </row>
    <row r="87" ht="12.75">
      <c r="E87" s="26"/>
    </row>
    <row r="88" ht="12.75">
      <c r="E88" s="26"/>
    </row>
    <row r="89" ht="12.75">
      <c r="E89" s="26"/>
    </row>
    <row r="90" ht="12.75">
      <c r="E90" s="26"/>
    </row>
    <row r="91" ht="12.75">
      <c r="E91" s="26"/>
    </row>
    <row r="92" ht="12.75">
      <c r="E92" s="26"/>
    </row>
    <row r="93" ht="12.75">
      <c r="E93" s="26"/>
    </row>
    <row r="94" ht="12.75">
      <c r="E94" s="26"/>
    </row>
    <row r="95" ht="12.75">
      <c r="E95" s="26"/>
    </row>
    <row r="96" ht="12.75">
      <c r="E96" s="26"/>
    </row>
    <row r="97" ht="12.75">
      <c r="E97" s="26"/>
    </row>
    <row r="98" ht="12.75">
      <c r="E98" s="26"/>
    </row>
    <row r="99" ht="12.75">
      <c r="E99" s="26"/>
    </row>
    <row r="100" ht="12.75">
      <c r="E100" s="26"/>
    </row>
    <row r="101" ht="12.75">
      <c r="E101" s="26"/>
    </row>
  </sheetData>
  <sheetProtection/>
  <mergeCells count="2">
    <mergeCell ref="A9:E9"/>
    <mergeCell ref="C2:E6"/>
  </mergeCells>
  <printOptions/>
  <pageMargins left="0.75" right="0.17" top="0.52" bottom="1" header="0.28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GEG</cp:lastModifiedBy>
  <cp:lastPrinted>2017-10-25T08:22:12Z</cp:lastPrinted>
  <dcterms:created xsi:type="dcterms:W3CDTF">1996-10-08T23:32:33Z</dcterms:created>
  <dcterms:modified xsi:type="dcterms:W3CDTF">2017-10-25T09:27:08Z</dcterms:modified>
  <cp:category/>
  <cp:version/>
  <cp:contentType/>
  <cp:contentStatus/>
</cp:coreProperties>
</file>